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257E8925-D6B8-470A-8EC4-4998516255E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地図" sheetId="31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 s="1"/>
  <c r="H24" i="14"/>
  <c r="H7" i="2" s="1"/>
  <c r="D24" i="14"/>
  <c r="I7" i="2" s="1"/>
  <c r="J24" i="14"/>
  <c r="K7" i="2" s="1"/>
  <c r="L24" i="14"/>
  <c r="O7" i="2" s="1"/>
  <c r="M24" i="14"/>
  <c r="P7" i="2"/>
  <c r="F25" i="14"/>
  <c r="D8" i="2" s="1"/>
  <c r="H25" i="14"/>
  <c r="H8" i="2" s="1"/>
  <c r="D25" i="14"/>
  <c r="I8" i="2" s="1"/>
  <c r="J25" i="14"/>
  <c r="K8" i="2"/>
  <c r="L25" i="14"/>
  <c r="O8" i="2" s="1"/>
  <c r="M25" i="14"/>
  <c r="P8" i="2"/>
  <c r="F26" i="14"/>
  <c r="D9" i="2" s="1"/>
  <c r="H26" i="14"/>
  <c r="H9" i="2" s="1"/>
  <c r="D26" i="14"/>
  <c r="I9" i="2" s="1"/>
  <c r="J26" i="14"/>
  <c r="K9" i="2" s="1"/>
  <c r="L26" i="14"/>
  <c r="O9" i="2" s="1"/>
  <c r="M26" i="14"/>
  <c r="P9" i="2" s="1"/>
  <c r="F27" i="14"/>
  <c r="D10" i="2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8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N16" i="14"/>
  <c r="N17" i="14"/>
  <c r="N18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F16" i="14" l="1"/>
  <c r="M9" i="14"/>
  <c r="M19" i="14"/>
  <c r="G19" i="14" s="1"/>
  <c r="M18" i="14"/>
  <c r="G18" i="14" s="1"/>
  <c r="M17" i="14"/>
  <c r="G17" i="14" s="1"/>
  <c r="M16" i="14"/>
  <c r="G16" i="14" s="1"/>
  <c r="G12" i="14"/>
  <c r="G11" i="14"/>
  <c r="G9" i="14"/>
  <c r="F9" i="14"/>
  <c r="M8" i="14"/>
  <c r="G8" i="14" s="1"/>
  <c r="F18" i="14"/>
  <c r="G15" i="14"/>
  <c r="G14" i="14"/>
  <c r="F14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</calcChain>
</file>

<file path=xl/sharedStrings.xml><?xml version="1.0" encoding="utf-8"?>
<sst xmlns="http://schemas.openxmlformats.org/spreadsheetml/2006/main" count="361" uniqueCount="179">
  <si>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</si>
  <si>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</si>
  <si>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</si>
  <si>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</si>
  <si>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</si>
  <si>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</si>
  <si>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</si>
  <si>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</si>
  <si>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</si>
  <si>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</si>
  <si>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</si>
  <si>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</si>
  <si>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</si>
  <si>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</si>
  <si>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</si>
  <si>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</si>
  <si>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</si>
  <si>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</si>
  <si>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</si>
  <si>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</si>
  <si>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</si>
  <si>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</si>
  <si>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</si>
  <si>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</si>
  <si>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</si>
  <si>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</si>
  <si>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</si>
  <si>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</si>
  <si>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</si>
  <si>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</si>
  <si>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</si>
  <si>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</si>
  <si>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</si>
  <si>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</si>
  <si>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</si>
  <si>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</si>
  <si>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</si>
  <si>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</si>
  <si>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</si>
  <si>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</si>
  <si>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</si>
  <si>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</si>
  <si>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</si>
  <si>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</si>
  <si>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</si>
  <si>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</si>
  <si>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</si>
  <si>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</si>
  <si>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</si>
  <si>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</si>
  <si>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</si>
  <si>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</si>
  <si>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</si>
  <si>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</si>
  <si>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</si>
  <si>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</si>
  <si>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</si>
  <si>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</si>
  <si>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</si>
  <si>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</si>
  <si>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</si>
  <si>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</si>
  <si>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</si>
  <si>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</si>
  <si>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</si>
  <si>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</si>
  <si>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</si>
  <si>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</si>
  <si>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</si>
  <si>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</si>
  <si>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</si>
  <si>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</si>
  <si>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</si>
  <si>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</si>
  <si>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</si>
  <si>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</si>
  <si>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</si>
  <si>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</si>
  <si>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</si>
  <si>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</si>
  <si>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</si>
  <si>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</si>
  <si>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</si>
  <si>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</si>
  <si>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</si>
  <si>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</si>
  <si>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</si>
  <si>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</si>
  <si>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</si>
  <si>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</si>
  <si>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</si>
  <si>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</si>
  <si>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</si>
  <si>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</si>
  <si>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</si>
  <si>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</si>
  <si>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</si>
  <si>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</si>
  <si>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</si>
  <si>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</si>
  <si>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</si>
  <si>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</si>
  <si>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</si>
  <si>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</si>
  <si>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</si>
  <si>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</si>
  <si>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</si>
  <si>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</si>
  <si>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</si>
  <si>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</si>
  <si>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</si>
  <si>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</si>
  <si>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</si>
  <si>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</si>
  <si>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</si>
  <si>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</si>
  <si>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</si>
  <si>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</si>
  <si>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</si>
  <si>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</si>
  <si>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</si>
  <si>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</si>
  <si>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</si>
  <si>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</si>
  <si>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</si>
  <si>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</si>
  <si>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</si>
  <si>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</si>
  <si>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</si>
  <si>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</si>
  <si>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</si>
  <si>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</si>
  <si>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</si>
  <si>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</si>
  <si>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</si>
  <si>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</si>
  <si>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</si>
  <si>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</si>
  <si>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</si>
  <si>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</si>
  <si>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</si>
  <si>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</si>
  <si>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</si>
  <si>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</si>
  <si>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</si>
  <si>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</si>
  <si>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</si>
  <si>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</si>
  <si>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</si>
  <si>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</si>
  <si>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</si>
  <si>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</si>
  <si>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</si>
  <si>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東播</t>
    <rPh sb="0" eb="2">
      <t>トウバン</t>
    </rPh>
    <phoneticPr fontId="3"/>
  </si>
  <si>
    <t>チャレンジカップU-10</t>
    <phoneticPr fontId="3"/>
  </si>
  <si>
    <t>U-10</t>
    <phoneticPr fontId="3"/>
  </si>
  <si>
    <t>旭FCジュニア　監督</t>
    <rPh sb="0" eb="1">
      <t>アサヒ</t>
    </rPh>
    <rPh sb="8" eb="10">
      <t>カントク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</si>
  <si>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</si>
  <si>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</si>
  <si>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（土）</t>
    <rPh sb="1" eb="2">
      <t>ド</t>
    </rPh>
    <phoneticPr fontId="3"/>
  </si>
  <si>
    <t>コニーリョ中山FC</t>
    <rPh sb="5" eb="7">
      <t>ナカヤマ</t>
    </rPh>
    <phoneticPr fontId="3"/>
  </si>
  <si>
    <t>センアーノ神戸　A</t>
    <rPh sb="5" eb="7">
      <t>コウベ</t>
    </rPh>
    <phoneticPr fontId="3"/>
  </si>
  <si>
    <t>播磨SC</t>
    <rPh sb="0" eb="2">
      <t>ハリマ</t>
    </rPh>
    <phoneticPr fontId="3"/>
  </si>
  <si>
    <t>北摂</t>
    <rPh sb="0" eb="2">
      <t>ホクセツ</t>
    </rPh>
    <phoneticPr fontId="3"/>
  </si>
  <si>
    <t>センアーノ神戸　　B</t>
    <rPh sb="5" eb="7">
      <t>コウベ</t>
    </rPh>
    <phoneticPr fontId="3"/>
  </si>
  <si>
    <t>滝野SSC</t>
    <rPh sb="0" eb="2">
      <t>タキノ</t>
    </rPh>
    <phoneticPr fontId="3"/>
  </si>
  <si>
    <t>安室SC</t>
    <rPh sb="0" eb="2">
      <t>ヤスムロ</t>
    </rPh>
    <phoneticPr fontId="3"/>
  </si>
  <si>
    <t>センアーノ神戸A</t>
    <rPh sb="5" eb="7">
      <t>コウベ</t>
    </rPh>
    <phoneticPr fontId="3"/>
  </si>
  <si>
    <t>センアーノ神戸B</t>
    <rPh sb="5" eb="7">
      <t>コウベ</t>
    </rPh>
    <phoneticPr fontId="3"/>
  </si>
  <si>
    <t>東舞子SC</t>
    <rPh sb="0" eb="3">
      <t>ヒガシマイコ</t>
    </rPh>
    <phoneticPr fontId="3"/>
  </si>
  <si>
    <t>REDSTER　FC</t>
    <phoneticPr fontId="3"/>
  </si>
  <si>
    <t>大塩SC</t>
    <rPh sb="0" eb="2">
      <t>オオシオ</t>
    </rPh>
    <phoneticPr fontId="3"/>
  </si>
  <si>
    <t>明石FC</t>
    <rPh sb="0" eb="2">
      <t>アカシ</t>
    </rPh>
    <phoneticPr fontId="3"/>
  </si>
  <si>
    <t>西脇FC</t>
    <rPh sb="0" eb="2">
      <t>ニシワキ</t>
    </rPh>
    <phoneticPr fontId="3"/>
  </si>
  <si>
    <t>姫路</t>
    <rPh sb="0" eb="2">
      <t>ヒメジ</t>
    </rPh>
    <phoneticPr fontId="3"/>
  </si>
  <si>
    <t>明石</t>
    <rPh sb="0" eb="2">
      <t>アカシ</t>
    </rPh>
    <phoneticPr fontId="3"/>
  </si>
  <si>
    <t>REDSTER　FC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</si>
  <si>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</si>
  <si>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明石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</si>
</sst>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11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" fillId="0" borderId="0" xfId="7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opLeftCell="A28" workbookViewId="0">
      <selection activeCell="E41" sqref="E41:G41"/>
    </sheetView>
  </sheetViews>
  <sheetFormatPr defaultRowHeight="13.5" x14ac:dyDescent="0.15"/>
  <cols>
    <col min="1" max="2" width="9" style="225"/>
    <col min="3" max="3" width="10.5" style="225" bestFit="1" customWidth="1"/>
    <col min="4" max="10" width="9" style="225"/>
    <col min="11" max="11" width="6.625" style="225" customWidth="1"/>
    <col min="12" max="16384" width="9" style="225"/>
  </cols>
  <sheetData>
    <row r="19" spans="9:9" x14ac:dyDescent="0.15">
      <c r="I19" s="229"/>
    </row>
    <row r="20" spans="9:9" x14ac:dyDescent="0.15">
      <c r="I20" s="227"/>
    </row>
    <row r="40" spans="1:8" ht="39.950000000000003" customHeight="1" x14ac:dyDescent="0.15">
      <c r="C40" s="231" t="s">
        <v>101</v>
      </c>
      <c r="D40" s="232"/>
      <c r="E40" s="233">
        <v>44576</v>
      </c>
      <c r="F40" s="234"/>
      <c r="G40" s="234"/>
      <c r="H40" s="228" t="s">
        <v>159</v>
      </c>
    </row>
    <row r="41" spans="1:8" ht="39.950000000000003" customHeight="1" x14ac:dyDescent="0.15">
      <c r="A41" s="157"/>
      <c r="B41" s="71"/>
      <c r="C41" s="231" t="s">
        <v>143</v>
      </c>
      <c r="D41" s="232"/>
      <c r="E41" s="235" t="s">
        <v>155</v>
      </c>
      <c r="F41" s="236"/>
      <c r="G41" s="237"/>
      <c r="H41" s="156"/>
    </row>
    <row r="42" spans="1:8" ht="39.950000000000003" customHeight="1" x14ac:dyDescent="0.15">
      <c r="A42" s="157"/>
      <c r="B42" s="71"/>
      <c r="C42" s="231" t="s">
        <v>102</v>
      </c>
      <c r="D42" s="232"/>
      <c r="E42" s="235" t="s">
        <v>151</v>
      </c>
      <c r="F42" s="236"/>
      <c r="G42" s="237"/>
      <c r="H42" s="234"/>
    </row>
    <row r="43" spans="1:8" x14ac:dyDescent="0.15">
      <c r="E43" s="227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abSelected="1" topLeftCell="A31" workbookViewId="0">
      <selection activeCell="N45" sqref="N45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45" t="str">
        <f>ﾃﾞｰﾀﾃｰﾌﾞﾙ!C1</f>
        <v>チャレンジカップU-10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</row>
    <row r="2" spans="1:43" x14ac:dyDescent="0.1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1:43" x14ac:dyDescent="0.1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</row>
    <row r="4" spans="1:43" x14ac:dyDescent="0.15">
      <c r="A4" s="47"/>
      <c r="B4" s="246" t="s">
        <v>20</v>
      </c>
      <c r="C4" s="246"/>
      <c r="D4" s="247" t="s">
        <v>19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46"/>
      <c r="C5" s="24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46"/>
      <c r="C6" s="246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46"/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38" t="s">
        <v>48</v>
      </c>
      <c r="B8" s="239" t="s">
        <v>47</v>
      </c>
      <c r="C8" s="239"/>
      <c r="D8" s="239"/>
      <c r="E8" s="239"/>
      <c r="F8" s="61" t="s">
        <v>46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38"/>
      <c r="B9" s="239"/>
      <c r="C9" s="239"/>
      <c r="D9" s="239"/>
      <c r="E9" s="239"/>
      <c r="F9" s="60" t="s">
        <v>45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38" t="s">
        <v>44</v>
      </c>
      <c r="B11" s="239" t="s">
        <v>43</v>
      </c>
      <c r="C11" s="239"/>
      <c r="D11" s="239"/>
      <c r="E11" s="239"/>
      <c r="F11" s="243">
        <f>ﾃﾞｰﾀﾃｰﾌﾞﾙ!C2</f>
        <v>44576</v>
      </c>
      <c r="G11" s="243"/>
      <c r="H11" s="243"/>
      <c r="I11" s="243"/>
      <c r="J11" s="243"/>
      <c r="K11" s="243"/>
      <c r="L11" s="244">
        <f>WEEKDAY(F11,1)</f>
        <v>7</v>
      </c>
      <c r="M11" s="244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38"/>
      <c r="B12" s="239"/>
      <c r="C12" s="239"/>
      <c r="D12" s="239"/>
      <c r="E12" s="239"/>
      <c r="F12" s="243"/>
      <c r="G12" s="243"/>
      <c r="H12" s="243"/>
      <c r="I12" s="243"/>
      <c r="J12" s="243"/>
      <c r="K12" s="243"/>
      <c r="L12" s="244"/>
      <c r="M12" s="244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42</v>
      </c>
      <c r="B13" s="239" t="s">
        <v>41</v>
      </c>
      <c r="C13" s="239"/>
      <c r="D13" s="239"/>
      <c r="E13" s="239"/>
      <c r="F13" s="242" t="str">
        <f>ﾃﾞｰﾀﾃｰﾌﾞﾙ!C3</f>
        <v>北播衛生公園グランド</v>
      </c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48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38" t="s">
        <v>40</v>
      </c>
      <c r="B15" s="239" t="s">
        <v>39</v>
      </c>
      <c r="C15" s="239"/>
      <c r="D15" s="239"/>
      <c r="E15" s="239"/>
      <c r="F15" s="239" t="str">
        <f>ﾃﾞｰﾀﾃｰﾌﾞﾙ!C4</f>
        <v>U-10</v>
      </c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38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38" t="s">
        <v>38</v>
      </c>
      <c r="B17" s="239" t="s">
        <v>37</v>
      </c>
      <c r="C17" s="239"/>
      <c r="D17" s="239"/>
      <c r="E17" s="239"/>
      <c r="F17" s="241" t="s">
        <v>152</v>
      </c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38"/>
      <c r="B18" s="239"/>
      <c r="C18" s="239"/>
      <c r="D18" s="239"/>
      <c r="E18" s="239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38" t="s">
        <v>36</v>
      </c>
      <c r="B19" s="247" t="s">
        <v>35</v>
      </c>
      <c r="C19" s="247"/>
      <c r="D19" s="247"/>
      <c r="E19" s="247"/>
      <c r="F19" s="58" t="s">
        <v>34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38"/>
      <c r="B20" s="247"/>
      <c r="C20" s="247"/>
      <c r="D20" s="247"/>
      <c r="E20" s="247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177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54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83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33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31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30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29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28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65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66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27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38" t="s">
        <v>26</v>
      </c>
      <c r="B36" s="247" t="s">
        <v>25</v>
      </c>
      <c r="C36" s="247"/>
      <c r="D36" s="247"/>
      <c r="E36" s="247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38"/>
      <c r="B37" s="247"/>
      <c r="C37" s="247"/>
      <c r="D37" s="247"/>
      <c r="E37" s="247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55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38" t="s">
        <v>22</v>
      </c>
      <c r="B40" s="246" t="s">
        <v>21</v>
      </c>
      <c r="C40" s="246"/>
      <c r="D40" s="246"/>
      <c r="E40" s="246"/>
      <c r="F40" s="49">
        <v>1</v>
      </c>
      <c r="G40" s="240" t="str">
        <f>ﾃﾞｰﾀﾃｰﾌﾞﾙ!J8</f>
        <v>安室SC</v>
      </c>
      <c r="H40" s="234"/>
      <c r="I40" s="234"/>
      <c r="J40" s="234"/>
      <c r="K40" s="234"/>
      <c r="L40" s="234"/>
      <c r="M40" s="234"/>
      <c r="N40" s="118" t="str">
        <f>ﾃﾞｰﾀﾃｰﾌﾞﾙ!I8</f>
        <v>姫路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2</v>
      </c>
      <c r="AJ40" s="37" t="e">
        <f>COUNTIF(#REF!,#REF!)</f>
        <v>#REF!</v>
      </c>
      <c r="AK40" s="110"/>
      <c r="AL40" s="111"/>
    </row>
    <row r="41" spans="1:38" x14ac:dyDescent="0.15">
      <c r="A41" s="238"/>
      <c r="B41" s="246"/>
      <c r="C41" s="246"/>
      <c r="D41" s="246"/>
      <c r="E41" s="246"/>
      <c r="F41" s="49">
        <v>2</v>
      </c>
      <c r="G41" s="240" t="str">
        <f>ﾃﾞｰﾀﾃｰﾌﾞﾙ!J9</f>
        <v>センアーノ神戸A</v>
      </c>
      <c r="H41" s="234"/>
      <c r="I41" s="234"/>
      <c r="J41" s="234"/>
      <c r="K41" s="234"/>
      <c r="L41" s="234"/>
      <c r="M41" s="234"/>
      <c r="N41" s="118" t="str">
        <f>ﾃﾞｰﾀﾃｰﾌﾞﾙ!I9</f>
        <v>神戸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0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U-10</v>
      </c>
      <c r="C42" s="50"/>
      <c r="D42" s="50"/>
      <c r="F42" s="49">
        <v>3</v>
      </c>
      <c r="G42" s="240" t="str">
        <f>ﾃﾞｰﾀﾃｰﾌﾞﾙ!J10</f>
        <v>センアーノ神戸B</v>
      </c>
      <c r="H42" s="234"/>
      <c r="I42" s="234"/>
      <c r="J42" s="234"/>
      <c r="K42" s="234"/>
      <c r="L42" s="234"/>
      <c r="M42" s="234"/>
      <c r="N42" s="118" t="str">
        <f>ﾃﾞｰﾀﾃｰﾌﾞﾙ!I10</f>
        <v>神戸</v>
      </c>
      <c r="AI42" s="37">
        <f>COUNTIF(ﾀｲﾑｽｹｼﾞｭｰﾙ!$D$7:$O$19,G45)</f>
        <v>3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40" t="str">
        <f>ﾃﾞｰﾀﾃｰﾌﾞﾙ!J11</f>
        <v>東舞子SC</v>
      </c>
      <c r="H43" s="234"/>
      <c r="I43" s="234"/>
      <c r="J43" s="234"/>
      <c r="K43" s="234"/>
      <c r="L43" s="234"/>
      <c r="M43" s="234"/>
      <c r="N43" s="118" t="str">
        <f>ﾃﾞｰﾀﾃｰﾌﾞﾙ!I11</f>
        <v>神戸</v>
      </c>
      <c r="O43" s="47"/>
      <c r="P43" s="47"/>
      <c r="Q43" s="47"/>
      <c r="T43" s="48"/>
      <c r="AI43" s="37">
        <f>COUNTIF(ﾀｲﾑｽｹｼﾞｭｰﾙ!$D$7:$O$19,G43)</f>
        <v>2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40" t="str">
        <f>ﾃﾞｰﾀﾃｰﾌﾞﾙ!J12</f>
        <v>REDSTER　FC</v>
      </c>
      <c r="H44" s="234"/>
      <c r="I44" s="234"/>
      <c r="J44" s="234"/>
      <c r="K44" s="234"/>
      <c r="L44" s="234"/>
      <c r="M44" s="234"/>
      <c r="N44" s="118" t="s">
        <v>178</v>
      </c>
      <c r="O44" s="47"/>
      <c r="P44" s="47"/>
      <c r="Q44" s="47"/>
      <c r="T44" s="48"/>
      <c r="AI44" s="37">
        <f>COUNTIF(ﾀｲﾑｽｹｼﾞｭｰﾙ!$D$7:$O$19,G44)</f>
        <v>3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40" t="str">
        <f>ﾃﾞｰﾀﾃｰﾌﾞﾙ!J13</f>
        <v>大塩SC</v>
      </c>
      <c r="H45" s="234"/>
      <c r="I45" s="234"/>
      <c r="J45" s="234"/>
      <c r="K45" s="234"/>
      <c r="L45" s="234"/>
      <c r="M45" s="234"/>
      <c r="N45" s="118" t="str">
        <f>ﾃﾞｰﾀﾃｰﾌﾞﾙ!I13</f>
        <v>姫路</v>
      </c>
      <c r="P45" s="47"/>
      <c r="Q45" s="47"/>
      <c r="AI45" s="37">
        <f>COUNTIF(ﾀｲﾑｽｹｼﾞｭｰﾙ!$D$7:$O$19,G42)</f>
        <v>0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40" t="str">
        <f>ﾃﾞｰﾀﾃｰﾌﾞﾙ!J14</f>
        <v>明石FC</v>
      </c>
      <c r="H46" s="234"/>
      <c r="I46" s="234"/>
      <c r="J46" s="234"/>
      <c r="K46" s="234"/>
      <c r="L46" s="234"/>
      <c r="M46" s="234"/>
      <c r="N46" s="118" t="str">
        <f>ﾃﾞｰﾀﾃｰﾌﾞﾙ!I14</f>
        <v>明石</v>
      </c>
      <c r="O46" s="47"/>
      <c r="P46" s="47"/>
      <c r="Q46" s="47"/>
      <c r="AI46" s="37">
        <f>COUNTIF(ﾀｲﾑｽｹｼﾞｭｰﾙ!$D$7:$O$19,G46)</f>
        <v>2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40" t="str">
        <f>ﾃﾞｰﾀﾃｰﾌﾞﾙ!J15</f>
        <v>西脇FC</v>
      </c>
      <c r="H47" s="234"/>
      <c r="I47" s="234"/>
      <c r="J47" s="234"/>
      <c r="K47" s="234"/>
      <c r="L47" s="234"/>
      <c r="M47" s="234"/>
      <c r="N47" s="118" t="str">
        <f>ﾃﾞｰﾀﾃｰﾌﾞﾙ!I15</f>
        <v>北播磨</v>
      </c>
      <c r="Q47" s="47"/>
      <c r="AI47" s="37">
        <f>COUNTIF(ﾀｲﾑｽｹｼﾞｭｰﾙ!$D$7:$O$19,G47)</f>
        <v>3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40" t="str">
        <f>ﾃﾞｰﾀﾃｰﾌﾞﾙ!J16</f>
        <v>コニーリョ中山FC</v>
      </c>
      <c r="H48" s="234"/>
      <c r="I48" s="234"/>
      <c r="J48" s="234"/>
      <c r="K48" s="234"/>
      <c r="L48" s="234"/>
      <c r="M48" s="234"/>
      <c r="N48" s="118" t="str">
        <f>ﾃﾞｰﾀﾃｰﾌﾞﾙ!I16</f>
        <v>北摂</v>
      </c>
      <c r="AI48" s="37">
        <f>COUNTIF(ﾀｲﾑｽｹｼﾞｭｰﾙ!$D$7:$O$19,G48)</f>
        <v>3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40" t="str">
        <f>ﾃﾞｰﾀﾃｰﾌﾞﾙ!J17</f>
        <v>播磨SC</v>
      </c>
      <c r="H49" s="234"/>
      <c r="I49" s="234"/>
      <c r="J49" s="234"/>
      <c r="K49" s="234"/>
      <c r="L49" s="234"/>
      <c r="M49" s="234"/>
      <c r="N49" s="118" t="str">
        <f>ﾃﾞｰﾀﾃｰﾌﾞﾙ!I17</f>
        <v>東播</v>
      </c>
      <c r="AE49" s="47"/>
      <c r="AI49" s="37">
        <f>COUNTIF(ﾀｲﾑｽｹｼﾞｭｰﾙ!$D$7:$O$19,G40)</f>
        <v>2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40" t="str">
        <f>ﾃﾞｰﾀﾃｰﾌﾞﾙ!J18</f>
        <v>滝野SSC</v>
      </c>
      <c r="H50" s="234"/>
      <c r="I50" s="234"/>
      <c r="J50" s="234"/>
      <c r="K50" s="234"/>
      <c r="L50" s="234"/>
      <c r="M50" s="234"/>
      <c r="N50" s="118" t="str">
        <f>ﾃﾞｰﾀﾃｰﾌﾞﾙ!I18</f>
        <v>北播磨</v>
      </c>
      <c r="AE50" s="47"/>
      <c r="AI50" s="37">
        <f>COUNTIF(ﾀｲﾑｽｹｼﾞｭｰﾙ!$D$7:$O$19,G50)</f>
        <v>2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40" t="str">
        <f>ﾃﾞｰﾀﾃｰﾌﾞﾙ!J19</f>
        <v>旭FCジュニア</v>
      </c>
      <c r="H51" s="234"/>
      <c r="I51" s="234"/>
      <c r="J51" s="234"/>
      <c r="K51" s="234"/>
      <c r="L51" s="234"/>
      <c r="M51" s="234"/>
      <c r="N51" s="118" t="str">
        <f>ﾃﾞｰﾀﾃｰﾌﾞﾙ!I19</f>
        <v>北播磨</v>
      </c>
      <c r="AE51" s="47"/>
      <c r="AI51" s="37">
        <f>COUNTIF(ﾀｲﾑｽｹｼﾞｭｰﾙ!$D$7:$O$19,G51)</f>
        <v>2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49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156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56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50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51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opLeftCell="A13" workbookViewId="0">
      <selection activeCell="C12" sqref="C12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61" t="str">
        <f>ﾃﾞｰﾀﾃｰﾌﾞﾙ!C1</f>
        <v>チャレンジカップU-10</v>
      </c>
      <c r="C2" s="232"/>
      <c r="D2" s="232"/>
      <c r="E2" s="232"/>
      <c r="F2" s="232"/>
      <c r="G2" s="232"/>
      <c r="H2" s="232"/>
      <c r="I2" s="232"/>
      <c r="J2" s="232"/>
      <c r="K2" s="113" t="str">
        <f>ﾃﾞｰﾀﾃｰﾌﾞﾙ!C4</f>
        <v>U-10</v>
      </c>
      <c r="L2" s="5"/>
      <c r="M2" s="113" t="s">
        <v>85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西脇FC</v>
      </c>
      <c r="E4" s="19"/>
      <c r="F4" s="20"/>
      <c r="G4" s="19" t="str">
        <f>B6</f>
        <v>センアーノ神戸　A</v>
      </c>
      <c r="H4" s="19"/>
      <c r="I4" s="19"/>
      <c r="J4" s="21" t="str">
        <f>B7</f>
        <v>REDSTER　FC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98</v>
      </c>
      <c r="V4" s="150" t="s">
        <v>99</v>
      </c>
      <c r="W4" s="151" t="s">
        <v>100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西脇FC</v>
      </c>
      <c r="C5" s="101" t="str">
        <f>ﾃﾞｰﾀﾃｰﾌﾞﾙ!D8</f>
        <v>北播磨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センアーノ神戸　A</v>
      </c>
      <c r="C6" s="102" t="str">
        <f>ﾃﾞｰﾀﾃｰﾌﾞﾙ!D9</f>
        <v>神戸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REDSTER　FC</v>
      </c>
      <c r="C7" s="103" t="str">
        <f>ﾃﾞｰﾀﾃｰﾌﾞﾙ!D10</f>
        <v>明石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播磨SC</v>
      </c>
      <c r="E9" s="68"/>
      <c r="F9" s="69"/>
      <c r="G9" s="68" t="str">
        <f>B11</f>
        <v>滝野SSC</v>
      </c>
      <c r="H9" s="68"/>
      <c r="I9" s="68"/>
      <c r="J9" s="70" t="str">
        <f>B12</f>
        <v>東舞子SC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播磨SC</v>
      </c>
      <c r="C10" s="102" t="str">
        <f>ﾃﾞｰﾀﾃｰﾌﾞﾙ!D11</f>
        <v>東播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滝野SSC</v>
      </c>
      <c r="C11" s="102" t="str">
        <f>ﾃﾞｰﾀﾃｰﾌﾞﾙ!D12</f>
        <v>北播磨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東舞子SC</v>
      </c>
      <c r="C12" s="103" t="str">
        <f>ﾃﾞｰﾀﾃｰﾌﾞﾙ!D13</f>
        <v>神戸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大塩SC</v>
      </c>
      <c r="E14" s="68"/>
      <c r="F14" s="69"/>
      <c r="G14" s="68" t="str">
        <f>B16</f>
        <v>センアーノ神戸　　B</v>
      </c>
      <c r="H14" s="68"/>
      <c r="I14" s="68"/>
      <c r="J14" s="70" t="str">
        <f>B17</f>
        <v>コニーリョ中山FC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大塩SC</v>
      </c>
      <c r="C15" s="102" t="str">
        <f>ﾃﾞｰﾀﾃｰﾌﾞﾙ!D14</f>
        <v>姫路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センアーノ神戸　　B</v>
      </c>
      <c r="C16" s="102" t="str">
        <f>ﾃﾞｰﾀﾃｰﾌﾞﾙ!D15</f>
        <v>神戸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コニーリョ中山FC</v>
      </c>
      <c r="C17" s="103" t="str">
        <f>ﾃﾞｰﾀﾃｰﾌﾞﾙ!D16</f>
        <v>北摂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57</v>
      </c>
      <c r="C19" s="8" t="s">
        <v>11</v>
      </c>
      <c r="D19" s="68" t="str">
        <f>B20</f>
        <v>旭FCジュニア</v>
      </c>
      <c r="E19" s="68"/>
      <c r="F19" s="69"/>
      <c r="G19" s="68" t="str">
        <f>B21</f>
        <v>明石FC</v>
      </c>
      <c r="H19" s="68"/>
      <c r="I19" s="68"/>
      <c r="J19" s="70" t="str">
        <f>B22</f>
        <v>安室SC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旭FCジュニア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明石FC</v>
      </c>
      <c r="C21" s="102" t="str">
        <f>ﾃﾞｰﾀﾃｰﾌﾞﾙ!D18</f>
        <v>明石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安室SC</v>
      </c>
      <c r="C22" s="103" t="str">
        <f>ﾃﾞｰﾀﾃｰﾌﾞﾙ!D19</f>
        <v>姫路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チャレンジカップU-10</v>
      </c>
      <c r="Q26" s="114"/>
      <c r="AA26" s="149"/>
    </row>
    <row r="27" spans="2:32" ht="15.95" customHeight="1" x14ac:dyDescent="0.15">
      <c r="B27" s="114" t="str">
        <f>ﾃﾞｰﾀﾃｰﾌﾞﾙ!C4</f>
        <v>U-10</v>
      </c>
      <c r="G27" s="169" t="s">
        <v>103</v>
      </c>
      <c r="H27" s="170"/>
      <c r="I27" s="170"/>
      <c r="J27" s="171"/>
    </row>
    <row r="28" spans="2:32" ht="24" customHeight="1" x14ac:dyDescent="0.15">
      <c r="B28" s="108" t="s">
        <v>79</v>
      </c>
      <c r="G28" s="262" t="str">
        <f>ﾃﾞｰﾀﾃｰﾌﾞﾙ!C28</f>
        <v>.</v>
      </c>
      <c r="H28" s="263"/>
      <c r="I28" s="263"/>
      <c r="J28" s="264"/>
    </row>
    <row r="29" spans="2:32" ht="15.95" customHeight="1" x14ac:dyDescent="0.15">
      <c r="I29" s="176"/>
      <c r="J29" s="162"/>
      <c r="L29" s="169" t="s">
        <v>104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65" t="str">
        <f>ﾃﾞｰﾀﾃｰﾌﾞﾙ!C29</f>
        <v>.</v>
      </c>
      <c r="M30" s="266"/>
      <c r="N30" s="266"/>
      <c r="O30" s="267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68" t="s">
        <v>75</v>
      </c>
      <c r="F35" s="269"/>
      <c r="G35" s="268" t="s">
        <v>76</v>
      </c>
      <c r="H35" s="269"/>
      <c r="I35" s="268" t="s">
        <v>77</v>
      </c>
      <c r="J35" s="270"/>
      <c r="K35" s="268" t="s">
        <v>78</v>
      </c>
      <c r="L35" s="269"/>
    </row>
    <row r="36" spans="2:16" ht="20.100000000000001" customHeight="1" x14ac:dyDescent="0.15">
      <c r="E36" s="256" t="str">
        <f>ﾃﾞｰﾀﾃｰﾌﾞﾙ!C32</f>
        <v>.</v>
      </c>
      <c r="F36" s="257"/>
      <c r="G36" s="258" t="str">
        <f>ﾃﾞｰﾀﾃｰﾌﾞﾙ!C35</f>
        <v>.</v>
      </c>
      <c r="H36" s="257"/>
      <c r="I36" s="256" t="str">
        <f>ﾃﾞｰﾀﾃｰﾌﾞﾙ!C38</f>
        <v>.</v>
      </c>
      <c r="J36" s="257"/>
      <c r="K36" s="256" t="str">
        <f>ﾃﾞｰﾀﾃｰﾌﾞﾙ!C41</f>
        <v>.</v>
      </c>
      <c r="L36" s="257"/>
    </row>
    <row r="37" spans="2:16" ht="20.100000000000001" customHeight="1" x14ac:dyDescent="0.15">
      <c r="E37" s="258"/>
      <c r="F37" s="257"/>
      <c r="G37" s="258"/>
      <c r="H37" s="257"/>
      <c r="I37" s="258"/>
      <c r="J37" s="257"/>
      <c r="K37" s="258"/>
      <c r="L37" s="257"/>
    </row>
    <row r="38" spans="2:16" ht="20.100000000000001" customHeight="1" x14ac:dyDescent="0.15">
      <c r="E38" s="258"/>
      <c r="F38" s="257"/>
      <c r="G38" s="258"/>
      <c r="H38" s="257"/>
      <c r="I38" s="258"/>
      <c r="J38" s="257"/>
      <c r="K38" s="258"/>
      <c r="L38" s="257"/>
    </row>
    <row r="39" spans="2:16" ht="20.100000000000001" customHeight="1" x14ac:dyDescent="0.15">
      <c r="E39" s="258"/>
      <c r="F39" s="257"/>
      <c r="G39" s="258"/>
      <c r="H39" s="257"/>
      <c r="I39" s="258"/>
      <c r="J39" s="257"/>
      <c r="K39" s="258"/>
      <c r="L39" s="257"/>
    </row>
    <row r="40" spans="2:16" ht="20.100000000000001" customHeight="1" x14ac:dyDescent="0.15">
      <c r="E40" s="258"/>
      <c r="F40" s="257"/>
      <c r="G40" s="258"/>
      <c r="H40" s="257"/>
      <c r="I40" s="258"/>
      <c r="J40" s="257"/>
      <c r="K40" s="258"/>
      <c r="L40" s="257"/>
    </row>
    <row r="41" spans="2:16" ht="20.100000000000001" customHeight="1" x14ac:dyDescent="0.15">
      <c r="E41" s="259"/>
      <c r="F41" s="260"/>
      <c r="G41" s="259"/>
      <c r="H41" s="260"/>
      <c r="I41" s="259"/>
      <c r="J41" s="260"/>
      <c r="K41" s="259"/>
      <c r="L41" s="260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105</v>
      </c>
      <c r="H44" s="170"/>
      <c r="I44" s="170"/>
      <c r="J44" s="171"/>
    </row>
    <row r="45" spans="2:16" ht="24" customHeight="1" x14ac:dyDescent="0.15">
      <c r="G45" s="265" t="str">
        <f>ﾃﾞｰﾀﾃｰﾌﾞﾙ!C30</f>
        <v>.</v>
      </c>
      <c r="H45" s="266"/>
      <c r="I45" s="266"/>
      <c r="J45" s="267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80</v>
      </c>
      <c r="D48" s="7" t="s">
        <v>68</v>
      </c>
      <c r="H48" s="7" t="s">
        <v>69</v>
      </c>
      <c r="L48" s="7" t="s">
        <v>70</v>
      </c>
      <c r="P48" s="7" t="s">
        <v>71</v>
      </c>
    </row>
    <row r="49" spans="4:25" ht="20.100000000000001" customHeight="1" x14ac:dyDescent="0.15">
      <c r="D49" s="250" t="str">
        <f>ﾃﾞｰﾀﾃｰﾌﾞﾙ!C33</f>
        <v>.</v>
      </c>
      <c r="E49" s="251"/>
      <c r="F49" s="252"/>
      <c r="G49" s="168"/>
      <c r="H49" s="250" t="str">
        <f>ﾃﾞｰﾀﾃｰﾌﾞﾙ!C36</f>
        <v>.</v>
      </c>
      <c r="I49" s="251"/>
      <c r="J49" s="252"/>
      <c r="K49" s="106"/>
      <c r="L49" s="250" t="str">
        <f>ﾃﾞｰﾀﾃｰﾌﾞﾙ!C34</f>
        <v>.</v>
      </c>
      <c r="M49" s="251"/>
      <c r="N49" s="252"/>
      <c r="O49" s="168"/>
      <c r="P49" s="250" t="str">
        <f>ﾃﾞｰﾀﾃｰﾌﾞﾙ!C37</f>
        <v>.</v>
      </c>
      <c r="Q49" s="251"/>
      <c r="R49" s="252"/>
    </row>
    <row r="50" spans="4:25" ht="20.100000000000001" customHeight="1" x14ac:dyDescent="0.15">
      <c r="D50" s="253"/>
      <c r="E50" s="254"/>
      <c r="F50" s="255"/>
      <c r="G50" s="106" t="s">
        <v>81</v>
      </c>
      <c r="H50" s="253"/>
      <c r="I50" s="254"/>
      <c r="J50" s="255"/>
      <c r="K50" s="106"/>
      <c r="L50" s="253"/>
      <c r="M50" s="254"/>
      <c r="N50" s="255"/>
      <c r="O50" s="106" t="s">
        <v>81</v>
      </c>
      <c r="P50" s="253"/>
      <c r="Q50" s="254"/>
      <c r="R50" s="255"/>
      <c r="Y50" s="107"/>
    </row>
    <row r="51" spans="4:25" ht="20.100000000000001" customHeight="1" x14ac:dyDescent="0.15">
      <c r="D51" s="7" t="s">
        <v>72</v>
      </c>
      <c r="H51" s="7" t="s">
        <v>82</v>
      </c>
      <c r="L51" s="7" t="s">
        <v>73</v>
      </c>
      <c r="P51" s="7" t="s">
        <v>74</v>
      </c>
    </row>
    <row r="52" spans="4:25" ht="20.100000000000001" customHeight="1" x14ac:dyDescent="0.15">
      <c r="D52" s="250" t="str">
        <f>ﾃﾞｰﾀﾃｰﾌﾞﾙ!C39</f>
        <v>.</v>
      </c>
      <c r="E52" s="251"/>
      <c r="F52" s="252"/>
      <c r="G52" s="168"/>
      <c r="H52" s="250" t="str">
        <f>ﾃﾞｰﾀﾃｰﾌﾞﾙ!C42</f>
        <v>.</v>
      </c>
      <c r="I52" s="251"/>
      <c r="J52" s="252"/>
      <c r="K52" s="106"/>
      <c r="L52" s="250" t="str">
        <f>ﾃﾞｰﾀﾃｰﾌﾞﾙ!C40</f>
        <v>.</v>
      </c>
      <c r="M52" s="251"/>
      <c r="N52" s="252"/>
      <c r="O52" s="168"/>
      <c r="P52" s="250" t="str">
        <f>ﾃﾞｰﾀﾃｰﾌﾞﾙ!C43</f>
        <v>.</v>
      </c>
      <c r="Q52" s="251"/>
      <c r="R52" s="252"/>
    </row>
    <row r="53" spans="4:25" ht="20.100000000000001" customHeight="1" x14ac:dyDescent="0.15">
      <c r="D53" s="253"/>
      <c r="E53" s="254"/>
      <c r="F53" s="255"/>
      <c r="G53" s="106" t="s">
        <v>81</v>
      </c>
      <c r="H53" s="253"/>
      <c r="I53" s="254"/>
      <c r="J53" s="255"/>
      <c r="K53" s="106"/>
      <c r="L53" s="253"/>
      <c r="M53" s="254"/>
      <c r="N53" s="255"/>
      <c r="O53" s="106" t="s">
        <v>81</v>
      </c>
      <c r="P53" s="253"/>
      <c r="Q53" s="254"/>
      <c r="R53" s="255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13" zoomScale="90" zoomScaleNormal="90" workbookViewId="0">
      <selection activeCell="K22" sqref="K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8" t="str">
        <f>ﾃﾞｰﾀﾃｰﾌﾞﾙ!C1</f>
        <v>チャレンジカップU-10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6" ht="24" x14ac:dyDescent="0.15">
      <c r="B2" s="308">
        <f>ﾃﾞｰﾀﾃｰﾌﾞﾙ!C2</f>
        <v>44576</v>
      </c>
      <c r="C2" s="309"/>
      <c r="D2" s="309"/>
      <c r="E2" s="122" t="s">
        <v>93</v>
      </c>
      <c r="F2" s="310">
        <f>WEEKDAY(B2,1)</f>
        <v>7</v>
      </c>
      <c r="G2" s="310"/>
      <c r="H2" s="121" t="s">
        <v>94</v>
      </c>
      <c r="I2" s="1"/>
      <c r="J2" s="1"/>
      <c r="K2" s="121" t="str">
        <f>ﾃﾞｰﾀﾃｰﾌﾞﾙ!C4</f>
        <v>U-10</v>
      </c>
      <c r="L2" s="307" t="str">
        <f>ﾃﾞｰﾀﾃｰﾌﾞﾙ!C5</f>
        <v>１５－５－１５</v>
      </c>
      <c r="M2" s="234"/>
      <c r="N2" s="234"/>
      <c r="O2" s="234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303" t="s">
        <v>157</v>
      </c>
      <c r="D5" s="304"/>
      <c r="E5" s="305"/>
      <c r="F5" s="305"/>
      <c r="G5" s="305"/>
      <c r="H5" s="305"/>
      <c r="I5" s="306"/>
      <c r="J5" s="300" t="s">
        <v>158</v>
      </c>
      <c r="K5" s="301"/>
      <c r="L5" s="301"/>
      <c r="M5" s="301"/>
      <c r="N5" s="301"/>
      <c r="O5" s="301"/>
      <c r="P5" s="302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99" t="s">
        <v>9</v>
      </c>
      <c r="F6" s="299"/>
      <c r="G6" s="299"/>
      <c r="H6" s="88" t="s">
        <v>14</v>
      </c>
      <c r="I6" s="89" t="s">
        <v>10</v>
      </c>
      <c r="J6" s="87" t="s">
        <v>8</v>
      </c>
      <c r="K6" s="88" t="s">
        <v>15</v>
      </c>
      <c r="L6" s="299" t="s">
        <v>9</v>
      </c>
      <c r="M6" s="299"/>
      <c r="N6" s="299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0.375</v>
      </c>
      <c r="C7" s="80" t="s">
        <v>52</v>
      </c>
      <c r="D7" s="81" t="str">
        <f>ﾃﾞｰﾀﾃｰﾌﾞﾙ!F24</f>
        <v>西脇FC</v>
      </c>
      <c r="E7" s="82" t="s">
        <v>141</v>
      </c>
      <c r="F7" s="83" t="s">
        <v>17</v>
      </c>
      <c r="G7" s="84" t="s">
        <v>141</v>
      </c>
      <c r="H7" s="81" t="str">
        <f>ﾃﾞｰﾀﾃｰﾌﾞﾙ!H24</f>
        <v>センアーノ神戸　A</v>
      </c>
      <c r="I7" s="191" t="str">
        <f>ﾃﾞｰﾀﾃｰﾌﾞﾙ!D24</f>
        <v>大塩SC</v>
      </c>
      <c r="J7" s="80" t="s">
        <v>18</v>
      </c>
      <c r="K7" s="81" t="str">
        <f>ﾃﾞｰﾀﾃｰﾌﾞﾙ!J24</f>
        <v>播磨SC</v>
      </c>
      <c r="L7" s="82" t="s">
        <v>141</v>
      </c>
      <c r="M7" s="83" t="s">
        <v>17</v>
      </c>
      <c r="N7" s="84" t="s">
        <v>141</v>
      </c>
      <c r="O7" s="81" t="str">
        <f>ﾃﾞｰﾀﾃｰﾌﾞﾙ!L24</f>
        <v>滝野SSC</v>
      </c>
      <c r="P7" s="125" t="str">
        <f>ﾃﾞｰﾀﾃｰﾌﾞﾙ!M24</f>
        <v>旭FCジュニア</v>
      </c>
    </row>
    <row r="8" spans="1:16" ht="39.950000000000003" customHeight="1" x14ac:dyDescent="0.15">
      <c r="A8" s="72">
        <v>2</v>
      </c>
      <c r="B8" s="195">
        <v>0.40277777777777773</v>
      </c>
      <c r="C8" s="77" t="s">
        <v>53</v>
      </c>
      <c r="D8" s="4" t="str">
        <f>ﾃﾞｰﾀﾃｰﾌﾞﾙ!F25</f>
        <v>大塩SC</v>
      </c>
      <c r="E8" s="73" t="s">
        <v>141</v>
      </c>
      <c r="F8" s="75" t="s">
        <v>17</v>
      </c>
      <c r="G8" s="74" t="s">
        <v>141</v>
      </c>
      <c r="H8" s="4" t="str">
        <f>ﾃﾞｰﾀﾃｰﾌﾞﾙ!H25</f>
        <v>センアーノ神戸　　B</v>
      </c>
      <c r="I8" s="191" t="str">
        <f>ﾃﾞｰﾀﾃｰﾌﾞﾙ!D25</f>
        <v>西脇FC</v>
      </c>
      <c r="J8" s="77" t="s">
        <v>58</v>
      </c>
      <c r="K8" s="4" t="str">
        <f>ﾃﾞｰﾀﾃｰﾌﾞﾙ!J25</f>
        <v>旭FCジュニア</v>
      </c>
      <c r="L8" s="73" t="s">
        <v>141</v>
      </c>
      <c r="M8" s="75" t="s">
        <v>17</v>
      </c>
      <c r="N8" s="74" t="s">
        <v>141</v>
      </c>
      <c r="O8" s="4" t="str">
        <f>ﾃﾞｰﾀﾃｰﾌﾞﾙ!L25</f>
        <v>明石FC</v>
      </c>
      <c r="P8" s="125" t="str">
        <f>ﾃﾞｰﾀﾃｰﾌﾞﾙ!M25</f>
        <v>播磨SC</v>
      </c>
    </row>
    <row r="9" spans="1:16" ht="39.950000000000003" customHeight="1" x14ac:dyDescent="0.15">
      <c r="A9" s="72">
        <v>3</v>
      </c>
      <c r="B9" s="196">
        <v>0.43055555555555558</v>
      </c>
      <c r="C9" s="77" t="s">
        <v>52</v>
      </c>
      <c r="D9" s="4" t="str">
        <f>ﾃﾞｰﾀﾃｰﾌﾞﾙ!F26</f>
        <v>西脇FC</v>
      </c>
      <c r="E9" s="73" t="s">
        <v>141</v>
      </c>
      <c r="F9" s="75" t="s">
        <v>17</v>
      </c>
      <c r="G9" s="74" t="s">
        <v>141</v>
      </c>
      <c r="H9" s="4" t="str">
        <f>ﾃﾞｰﾀﾃｰﾌﾞﾙ!H26</f>
        <v>REDSTER　FC</v>
      </c>
      <c r="I9" s="191" t="str">
        <f>ﾃﾞｰﾀﾃｰﾌﾞﾙ!D26</f>
        <v>センアーノ神戸　　B</v>
      </c>
      <c r="J9" s="77" t="s">
        <v>18</v>
      </c>
      <c r="K9" s="4" t="str">
        <f>ﾃﾞｰﾀﾃｰﾌﾞﾙ!J26</f>
        <v>播磨SC</v>
      </c>
      <c r="L9" s="73" t="s">
        <v>141</v>
      </c>
      <c r="M9" s="75" t="s">
        <v>17</v>
      </c>
      <c r="N9" s="74" t="s">
        <v>141</v>
      </c>
      <c r="O9" s="4" t="str">
        <f>ﾃﾞｰﾀﾃｰﾌﾞﾙ!L26</f>
        <v>東舞子SC</v>
      </c>
      <c r="P9" s="125" t="str">
        <f>ﾃﾞｰﾀﾃｰﾌﾞﾙ!M26</f>
        <v>明石FC</v>
      </c>
    </row>
    <row r="10" spans="1:16" ht="39.950000000000003" customHeight="1" x14ac:dyDescent="0.15">
      <c r="A10" s="72">
        <v>4</v>
      </c>
      <c r="B10" s="195">
        <v>0.45833333333333331</v>
      </c>
      <c r="C10" s="77" t="s">
        <v>53</v>
      </c>
      <c r="D10" s="4" t="str">
        <f>ﾃﾞｰﾀﾃｰﾌﾞﾙ!F27</f>
        <v>大塩SC</v>
      </c>
      <c r="E10" s="73" t="s">
        <v>141</v>
      </c>
      <c r="F10" s="75" t="s">
        <v>17</v>
      </c>
      <c r="G10" s="74" t="s">
        <v>141</v>
      </c>
      <c r="H10" s="4" t="str">
        <f>ﾃﾞｰﾀﾃｰﾌﾞﾙ!H27</f>
        <v>コニーリョ中山FC</v>
      </c>
      <c r="I10" s="191" t="str">
        <f>ﾃﾞｰﾀﾃｰﾌﾞﾙ!D27</f>
        <v>センアーノ神戸　A</v>
      </c>
      <c r="J10" s="77" t="s">
        <v>58</v>
      </c>
      <c r="K10" s="4" t="str">
        <f>ﾃﾞｰﾀﾃｰﾌﾞﾙ!J27</f>
        <v>旭FCジュニア</v>
      </c>
      <c r="L10" s="73" t="s">
        <v>141</v>
      </c>
      <c r="M10" s="75" t="s">
        <v>17</v>
      </c>
      <c r="N10" s="74" t="s">
        <v>141</v>
      </c>
      <c r="O10" s="4" t="str">
        <f>ﾃﾞｰﾀﾃｰﾌﾞﾙ!L27</f>
        <v>安室SC</v>
      </c>
      <c r="P10" s="125" t="str">
        <f>ﾃﾞｰﾀﾃｰﾌﾞﾙ!M27</f>
        <v>滝野SSC</v>
      </c>
    </row>
    <row r="11" spans="1:16" ht="39.950000000000003" customHeight="1" x14ac:dyDescent="0.15">
      <c r="A11" s="72">
        <v>5</v>
      </c>
      <c r="B11" s="196">
        <v>0.4861111111111111</v>
      </c>
      <c r="C11" s="77" t="s">
        <v>52</v>
      </c>
      <c r="D11" s="4" t="str">
        <f>ﾃﾞｰﾀﾃｰﾌﾞﾙ!F28</f>
        <v>センアーノ神戸　A</v>
      </c>
      <c r="E11" s="73" t="s">
        <v>141</v>
      </c>
      <c r="F11" s="75" t="s">
        <v>17</v>
      </c>
      <c r="G11" s="74" t="s">
        <v>141</v>
      </c>
      <c r="H11" s="4" t="str">
        <f>ﾃﾞｰﾀﾃｰﾌﾞﾙ!H28</f>
        <v>REDSTER　FC</v>
      </c>
      <c r="I11" s="191" t="str">
        <f>ﾃﾞｰﾀﾃｰﾌﾞﾙ!D28</f>
        <v>コニーリョ中山FC</v>
      </c>
      <c r="J11" s="77" t="s">
        <v>18</v>
      </c>
      <c r="K11" s="4" t="str">
        <f>ﾃﾞｰﾀﾃｰﾌﾞﾙ!J28</f>
        <v>滝野SSC</v>
      </c>
      <c r="L11" s="73" t="s">
        <v>141</v>
      </c>
      <c r="M11" s="75" t="s">
        <v>17</v>
      </c>
      <c r="N11" s="74" t="s">
        <v>141</v>
      </c>
      <c r="O11" s="4" t="str">
        <f>ﾃﾞｰﾀﾃｰﾌﾞﾙ!L28</f>
        <v>東舞子SC</v>
      </c>
      <c r="P11" s="125" t="str">
        <f>ﾃﾞｰﾀﾃｰﾌﾞﾙ!M28</f>
        <v>安室SC</v>
      </c>
    </row>
    <row r="12" spans="1:16" ht="39.950000000000003" customHeight="1" x14ac:dyDescent="0.15">
      <c r="A12" s="72">
        <v>6</v>
      </c>
      <c r="B12" s="195">
        <v>0.51388888888888895</v>
      </c>
      <c r="C12" s="77" t="s">
        <v>53</v>
      </c>
      <c r="D12" s="4" t="str">
        <f>ﾃﾞｰﾀﾃｰﾌﾞﾙ!F29</f>
        <v>センアーノ神戸　　B</v>
      </c>
      <c r="E12" s="73" t="s">
        <v>141</v>
      </c>
      <c r="F12" s="75" t="s">
        <v>17</v>
      </c>
      <c r="G12" s="74" t="s">
        <v>141</v>
      </c>
      <c r="H12" s="4" t="str">
        <f>ﾃﾞｰﾀﾃｰﾌﾞﾙ!H29</f>
        <v>コニーリョ中山FC</v>
      </c>
      <c r="I12" s="191" t="str">
        <f>ﾃﾞｰﾀﾃｰﾌﾞﾙ!D29</f>
        <v>REDSTER　FC</v>
      </c>
      <c r="J12" s="77" t="s">
        <v>58</v>
      </c>
      <c r="K12" s="4" t="str">
        <f>ﾃﾞｰﾀﾃｰﾌﾞﾙ!J29</f>
        <v>明石FC</v>
      </c>
      <c r="L12" s="73" t="s">
        <v>141</v>
      </c>
      <c r="M12" s="75" t="s">
        <v>17</v>
      </c>
      <c r="N12" s="74" t="s">
        <v>141</v>
      </c>
      <c r="O12" s="4" t="str">
        <f>ﾃﾞｰﾀﾃｰﾌﾞﾙ!L29</f>
        <v>安室SC</v>
      </c>
      <c r="P12" s="125" t="str">
        <f>ﾃﾞｰﾀﾃｰﾌﾞﾙ!M29</f>
        <v>東舞子SC</v>
      </c>
    </row>
    <row r="13" spans="1:16" ht="14.1" customHeight="1" x14ac:dyDescent="0.15">
      <c r="A13" s="280">
        <v>7</v>
      </c>
      <c r="B13" s="286">
        <v>0.54166666666666663</v>
      </c>
      <c r="C13" s="285" t="s">
        <v>60</v>
      </c>
      <c r="D13" s="186" t="s">
        <v>106</v>
      </c>
      <c r="E13" s="277" t="s">
        <v>141</v>
      </c>
      <c r="F13" s="274" t="s">
        <v>17</v>
      </c>
      <c r="G13" s="271" t="s">
        <v>141</v>
      </c>
      <c r="H13" s="186" t="s">
        <v>114</v>
      </c>
      <c r="I13" s="192" t="s">
        <v>110</v>
      </c>
      <c r="J13" s="285" t="s">
        <v>61</v>
      </c>
      <c r="K13" s="186" t="s">
        <v>118</v>
      </c>
      <c r="L13" s="277" t="s">
        <v>141</v>
      </c>
      <c r="M13" s="274" t="s">
        <v>17</v>
      </c>
      <c r="N13" s="271" t="s">
        <v>141</v>
      </c>
      <c r="O13" s="186" t="s">
        <v>122</v>
      </c>
      <c r="P13" s="187" t="s">
        <v>115</v>
      </c>
    </row>
    <row r="14" spans="1:16" ht="26.1" customHeight="1" x14ac:dyDescent="0.15">
      <c r="A14" s="281"/>
      <c r="B14" s="287"/>
      <c r="C14" s="281"/>
      <c r="D14" s="81" t="str">
        <f>ﾃﾞｰﾀﾃｰﾌﾞﾙ!C33</f>
        <v>.</v>
      </c>
      <c r="E14" s="293"/>
      <c r="F14" s="284"/>
      <c r="G14" s="297"/>
      <c r="H14" s="81" t="str">
        <f>ﾃﾞｰﾀﾃｰﾌﾞﾙ!C36</f>
        <v>.</v>
      </c>
      <c r="I14" s="202" t="str">
        <f>ﾃﾞｰﾀﾃｰﾌﾞﾙ!C32</f>
        <v>.</v>
      </c>
      <c r="J14" s="281"/>
      <c r="K14" s="81" t="str">
        <f>ﾃﾞｰﾀﾃｰﾌﾞﾙ!C34</f>
        <v>.</v>
      </c>
      <c r="L14" s="293"/>
      <c r="M14" s="284"/>
      <c r="N14" s="297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280">
        <v>8</v>
      </c>
      <c r="B15" s="286">
        <v>0.56944444444444442</v>
      </c>
      <c r="C15" s="285" t="s">
        <v>62</v>
      </c>
      <c r="D15" s="186" t="s">
        <v>107</v>
      </c>
      <c r="E15" s="277" t="s">
        <v>141</v>
      </c>
      <c r="F15" s="274" t="s">
        <v>17</v>
      </c>
      <c r="G15" s="271" t="s">
        <v>141</v>
      </c>
      <c r="H15" s="186" t="s">
        <v>115</v>
      </c>
      <c r="I15" s="192" t="s">
        <v>111</v>
      </c>
      <c r="J15" s="285" t="s">
        <v>62</v>
      </c>
      <c r="K15" s="186" t="s">
        <v>119</v>
      </c>
      <c r="L15" s="277" t="s">
        <v>141</v>
      </c>
      <c r="M15" s="274" t="s">
        <v>17</v>
      </c>
      <c r="N15" s="271" t="s">
        <v>141</v>
      </c>
      <c r="O15" s="186" t="s">
        <v>125</v>
      </c>
      <c r="P15" s="187" t="s">
        <v>123</v>
      </c>
    </row>
    <row r="16" spans="1:16" ht="26.1" customHeight="1" x14ac:dyDescent="0.15">
      <c r="A16" s="281"/>
      <c r="B16" s="287"/>
      <c r="C16" s="281"/>
      <c r="D16" s="81" t="str">
        <f>ﾃﾞｰﾀﾃｰﾌﾞﾙ!C32</f>
        <v>.</v>
      </c>
      <c r="E16" s="293"/>
      <c r="F16" s="284"/>
      <c r="G16" s="297"/>
      <c r="H16" s="81" t="str">
        <f>ﾃﾞｰﾀﾃｰﾌﾞﾙ!C35</f>
        <v>.</v>
      </c>
      <c r="I16" s="202"/>
      <c r="J16" s="281"/>
      <c r="K16" s="81" t="str">
        <f>ﾃﾞｰﾀﾃｰﾌﾞﾙ!C38</f>
        <v>.</v>
      </c>
      <c r="L16" s="293"/>
      <c r="M16" s="284"/>
      <c r="N16" s="297"/>
      <c r="O16" s="81" t="str">
        <f>ﾃﾞｰﾀﾃｰﾌﾞﾙ!C41</f>
        <v>.</v>
      </c>
      <c r="P16" s="197"/>
    </row>
    <row r="17" spans="1:16" ht="14.1" customHeight="1" x14ac:dyDescent="0.15">
      <c r="A17" s="280">
        <v>9</v>
      </c>
      <c r="B17" s="286">
        <v>0.59722222222222221</v>
      </c>
      <c r="C17" s="285" t="s">
        <v>61</v>
      </c>
      <c r="D17" s="186" t="s">
        <v>108</v>
      </c>
      <c r="E17" s="277" t="s">
        <v>141</v>
      </c>
      <c r="F17" s="274" t="s">
        <v>17</v>
      </c>
      <c r="G17" s="271" t="s">
        <v>141</v>
      </c>
      <c r="H17" s="186" t="s">
        <v>116</v>
      </c>
      <c r="I17" s="192" t="s">
        <v>112</v>
      </c>
      <c r="J17" s="285" t="s">
        <v>61</v>
      </c>
      <c r="K17" s="186" t="s">
        <v>120</v>
      </c>
      <c r="L17" s="277" t="s">
        <v>141</v>
      </c>
      <c r="M17" s="274" t="s">
        <v>17</v>
      </c>
      <c r="N17" s="271" t="s">
        <v>141</v>
      </c>
      <c r="O17" s="186" t="s">
        <v>126</v>
      </c>
      <c r="P17" s="187" t="s">
        <v>124</v>
      </c>
    </row>
    <row r="18" spans="1:16" ht="26.1" customHeight="1" x14ac:dyDescent="0.15">
      <c r="A18" s="281"/>
      <c r="B18" s="287"/>
      <c r="C18" s="281"/>
      <c r="D18" s="203" t="str">
        <f>ﾃﾞｰﾀﾃｰﾌﾞﾙ!C39</f>
        <v>.</v>
      </c>
      <c r="E18" s="279"/>
      <c r="F18" s="275"/>
      <c r="G18" s="272"/>
      <c r="H18" s="203" t="str">
        <f>ﾃﾞｰﾀﾃｰﾌﾞﾙ!C42</f>
        <v>.</v>
      </c>
      <c r="I18" s="201" t="str">
        <f xml:space="preserve"> ﾃﾞｰﾀﾃｰﾌﾞﾙ!C38</f>
        <v>.</v>
      </c>
      <c r="J18" s="281"/>
      <c r="K18" s="203" t="str">
        <f>ﾃﾞｰﾀﾃｰﾌﾞﾙ!C40</f>
        <v>.</v>
      </c>
      <c r="L18" s="279"/>
      <c r="M18" s="275"/>
      <c r="N18" s="272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282">
        <v>10</v>
      </c>
      <c r="B19" s="288">
        <v>0.625</v>
      </c>
      <c r="C19" s="292" t="s">
        <v>63</v>
      </c>
      <c r="D19" s="189" t="s">
        <v>109</v>
      </c>
      <c r="E19" s="290" t="s">
        <v>141</v>
      </c>
      <c r="F19" s="274" t="s">
        <v>17</v>
      </c>
      <c r="G19" s="295" t="s">
        <v>141</v>
      </c>
      <c r="H19" s="186" t="s">
        <v>117</v>
      </c>
      <c r="I19" s="190" t="s">
        <v>113</v>
      </c>
      <c r="J19" s="285" t="s">
        <v>64</v>
      </c>
      <c r="K19" s="188" t="s">
        <v>121</v>
      </c>
      <c r="L19" s="277" t="s">
        <v>141</v>
      </c>
      <c r="M19" s="274" t="s">
        <v>17</v>
      </c>
      <c r="N19" s="271" t="s">
        <v>141</v>
      </c>
      <c r="O19" s="186" t="s">
        <v>127</v>
      </c>
      <c r="P19" s="187" t="s">
        <v>128</v>
      </c>
    </row>
    <row r="20" spans="1:16" ht="26.1" customHeight="1" thickBot="1" x14ac:dyDescent="0.2">
      <c r="A20" s="283"/>
      <c r="B20" s="289"/>
      <c r="C20" s="283"/>
      <c r="D20" s="204"/>
      <c r="E20" s="291"/>
      <c r="F20" s="276"/>
      <c r="G20" s="296"/>
      <c r="H20" s="205"/>
      <c r="I20" s="200"/>
      <c r="J20" s="294"/>
      <c r="K20" s="206"/>
      <c r="L20" s="278"/>
      <c r="M20" s="276"/>
      <c r="N20" s="273"/>
      <c r="O20" s="205"/>
      <c r="P20" s="199"/>
    </row>
    <row r="21" spans="1:16" ht="24" customHeight="1" x14ac:dyDescent="0.15">
      <c r="B21" t="s">
        <v>150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223" customWidth="1"/>
    <col min="2" max="256" width="9" style="223"/>
    <col min="257" max="257" width="2.625" style="223" customWidth="1"/>
    <col min="258" max="512" width="9" style="223"/>
    <col min="513" max="513" width="2.625" style="223" customWidth="1"/>
    <col min="514" max="768" width="9" style="223"/>
    <col min="769" max="769" width="2.625" style="223" customWidth="1"/>
    <col min="770" max="1024" width="9" style="223"/>
    <col min="1025" max="1025" width="2.625" style="223" customWidth="1"/>
    <col min="1026" max="1280" width="9" style="223"/>
    <col min="1281" max="1281" width="2.625" style="223" customWidth="1"/>
    <col min="1282" max="1536" width="9" style="223"/>
    <col min="1537" max="1537" width="2.625" style="223" customWidth="1"/>
    <col min="1538" max="1792" width="9" style="223"/>
    <col min="1793" max="1793" width="2.625" style="223" customWidth="1"/>
    <col min="1794" max="2048" width="9" style="223"/>
    <col min="2049" max="2049" width="2.625" style="223" customWidth="1"/>
    <col min="2050" max="2304" width="9" style="223"/>
    <col min="2305" max="2305" width="2.625" style="223" customWidth="1"/>
    <col min="2306" max="2560" width="9" style="223"/>
    <col min="2561" max="2561" width="2.625" style="223" customWidth="1"/>
    <col min="2562" max="2816" width="9" style="223"/>
    <col min="2817" max="2817" width="2.625" style="223" customWidth="1"/>
    <col min="2818" max="3072" width="9" style="223"/>
    <col min="3073" max="3073" width="2.625" style="223" customWidth="1"/>
    <col min="3074" max="3328" width="9" style="223"/>
    <col min="3329" max="3329" width="2.625" style="223" customWidth="1"/>
    <col min="3330" max="3584" width="9" style="223"/>
    <col min="3585" max="3585" width="2.625" style="223" customWidth="1"/>
    <col min="3586" max="3840" width="9" style="223"/>
    <col min="3841" max="3841" width="2.625" style="223" customWidth="1"/>
    <col min="3842" max="4096" width="9" style="223"/>
    <col min="4097" max="4097" width="2.625" style="223" customWidth="1"/>
    <col min="4098" max="4352" width="9" style="223"/>
    <col min="4353" max="4353" width="2.625" style="223" customWidth="1"/>
    <col min="4354" max="4608" width="9" style="223"/>
    <col min="4609" max="4609" width="2.625" style="223" customWidth="1"/>
    <col min="4610" max="4864" width="9" style="223"/>
    <col min="4865" max="4865" width="2.625" style="223" customWidth="1"/>
    <col min="4866" max="5120" width="9" style="223"/>
    <col min="5121" max="5121" width="2.625" style="223" customWidth="1"/>
    <col min="5122" max="5376" width="9" style="223"/>
    <col min="5377" max="5377" width="2.625" style="223" customWidth="1"/>
    <col min="5378" max="5632" width="9" style="223"/>
    <col min="5633" max="5633" width="2.625" style="223" customWidth="1"/>
    <col min="5634" max="5888" width="9" style="223"/>
    <col min="5889" max="5889" width="2.625" style="223" customWidth="1"/>
    <col min="5890" max="6144" width="9" style="223"/>
    <col min="6145" max="6145" width="2.625" style="223" customWidth="1"/>
    <col min="6146" max="6400" width="9" style="223"/>
    <col min="6401" max="6401" width="2.625" style="223" customWidth="1"/>
    <col min="6402" max="6656" width="9" style="223"/>
    <col min="6657" max="6657" width="2.625" style="223" customWidth="1"/>
    <col min="6658" max="6912" width="9" style="223"/>
    <col min="6913" max="6913" width="2.625" style="223" customWidth="1"/>
    <col min="6914" max="7168" width="9" style="223"/>
    <col min="7169" max="7169" width="2.625" style="223" customWidth="1"/>
    <col min="7170" max="7424" width="9" style="223"/>
    <col min="7425" max="7425" width="2.625" style="223" customWidth="1"/>
    <col min="7426" max="7680" width="9" style="223"/>
    <col min="7681" max="7681" width="2.625" style="223" customWidth="1"/>
    <col min="7682" max="7936" width="9" style="223"/>
    <col min="7937" max="7937" width="2.625" style="223" customWidth="1"/>
    <col min="7938" max="8192" width="9" style="223"/>
    <col min="8193" max="8193" width="2.625" style="223" customWidth="1"/>
    <col min="8194" max="8448" width="9" style="223"/>
    <col min="8449" max="8449" width="2.625" style="223" customWidth="1"/>
    <col min="8450" max="8704" width="9" style="223"/>
    <col min="8705" max="8705" width="2.625" style="223" customWidth="1"/>
    <col min="8706" max="8960" width="9" style="223"/>
    <col min="8961" max="8961" width="2.625" style="223" customWidth="1"/>
    <col min="8962" max="9216" width="9" style="223"/>
    <col min="9217" max="9217" width="2.625" style="223" customWidth="1"/>
    <col min="9218" max="9472" width="9" style="223"/>
    <col min="9473" max="9473" width="2.625" style="223" customWidth="1"/>
    <col min="9474" max="9728" width="9" style="223"/>
    <col min="9729" max="9729" width="2.625" style="223" customWidth="1"/>
    <col min="9730" max="9984" width="9" style="223"/>
    <col min="9985" max="9985" width="2.625" style="223" customWidth="1"/>
    <col min="9986" max="10240" width="9" style="223"/>
    <col min="10241" max="10241" width="2.625" style="223" customWidth="1"/>
    <col min="10242" max="10496" width="9" style="223"/>
    <col min="10497" max="10497" width="2.625" style="223" customWidth="1"/>
    <col min="10498" max="10752" width="9" style="223"/>
    <col min="10753" max="10753" width="2.625" style="223" customWidth="1"/>
    <col min="10754" max="11008" width="9" style="223"/>
    <col min="11009" max="11009" width="2.625" style="223" customWidth="1"/>
    <col min="11010" max="11264" width="9" style="223"/>
    <col min="11265" max="11265" width="2.625" style="223" customWidth="1"/>
    <col min="11266" max="11520" width="9" style="223"/>
    <col min="11521" max="11521" width="2.625" style="223" customWidth="1"/>
    <col min="11522" max="11776" width="9" style="223"/>
    <col min="11777" max="11777" width="2.625" style="223" customWidth="1"/>
    <col min="11778" max="12032" width="9" style="223"/>
    <col min="12033" max="12033" width="2.625" style="223" customWidth="1"/>
    <col min="12034" max="12288" width="9" style="223"/>
    <col min="12289" max="12289" width="2.625" style="223" customWidth="1"/>
    <col min="12290" max="12544" width="9" style="223"/>
    <col min="12545" max="12545" width="2.625" style="223" customWidth="1"/>
    <col min="12546" max="12800" width="9" style="223"/>
    <col min="12801" max="12801" width="2.625" style="223" customWidth="1"/>
    <col min="12802" max="13056" width="9" style="223"/>
    <col min="13057" max="13057" width="2.625" style="223" customWidth="1"/>
    <col min="13058" max="13312" width="9" style="223"/>
    <col min="13313" max="13313" width="2.625" style="223" customWidth="1"/>
    <col min="13314" max="13568" width="9" style="223"/>
    <col min="13569" max="13569" width="2.625" style="223" customWidth="1"/>
    <col min="13570" max="13824" width="9" style="223"/>
    <col min="13825" max="13825" width="2.625" style="223" customWidth="1"/>
    <col min="13826" max="14080" width="9" style="223"/>
    <col min="14081" max="14081" width="2.625" style="223" customWidth="1"/>
    <col min="14082" max="14336" width="9" style="223"/>
    <col min="14337" max="14337" width="2.625" style="223" customWidth="1"/>
    <col min="14338" max="14592" width="9" style="223"/>
    <col min="14593" max="14593" width="2.625" style="223" customWidth="1"/>
    <col min="14594" max="14848" width="9" style="223"/>
    <col min="14849" max="14849" width="2.625" style="223" customWidth="1"/>
    <col min="14850" max="15104" width="9" style="223"/>
    <col min="15105" max="15105" width="2.625" style="223" customWidth="1"/>
    <col min="15106" max="15360" width="9" style="223"/>
    <col min="15361" max="15361" width="2.625" style="223" customWidth="1"/>
    <col min="15362" max="15616" width="9" style="223"/>
    <col min="15617" max="15617" width="2.625" style="223" customWidth="1"/>
    <col min="15618" max="15872" width="9" style="223"/>
    <col min="15873" max="15873" width="2.625" style="223" customWidth="1"/>
    <col min="15874" max="16128" width="9" style="223"/>
    <col min="16129" max="16129" width="2.625" style="223" customWidth="1"/>
    <col min="16130" max="16384" width="9" style="223"/>
  </cols>
  <sheetData>
    <row r="2" spans="2:7" s="35" customFormat="1" ht="20.25" customHeight="1" x14ac:dyDescent="0.15">
      <c r="B2" s="36" t="s">
        <v>145</v>
      </c>
      <c r="G2" s="35" t="s">
        <v>146</v>
      </c>
    </row>
    <row r="3" spans="2:7" s="34" customFormat="1" ht="17.25" x14ac:dyDescent="0.2">
      <c r="G3" s="35" t="s">
        <v>147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86</v>
      </c>
      <c r="C1" s="217" t="s">
        <v>154</v>
      </c>
    </row>
    <row r="2" spans="1:14" x14ac:dyDescent="0.15">
      <c r="B2" t="s">
        <v>87</v>
      </c>
      <c r="C2" s="116">
        <v>44576</v>
      </c>
    </row>
    <row r="3" spans="1:14" x14ac:dyDescent="0.15">
      <c r="B3" t="s">
        <v>88</v>
      </c>
      <c r="C3" s="115" t="s">
        <v>144</v>
      </c>
      <c r="H3" s="226"/>
    </row>
    <row r="4" spans="1:14" x14ac:dyDescent="0.15">
      <c r="B4" t="s">
        <v>89</v>
      </c>
      <c r="C4" s="221" t="s">
        <v>155</v>
      </c>
    </row>
    <row r="5" spans="1:14" x14ac:dyDescent="0.15">
      <c r="B5" t="s">
        <v>91</v>
      </c>
      <c r="C5" s="120" t="s">
        <v>92</v>
      </c>
    </row>
    <row r="6" spans="1:14" x14ac:dyDescent="0.15">
      <c r="I6" s="115" t="s">
        <v>90</v>
      </c>
    </row>
    <row r="7" spans="1:14" x14ac:dyDescent="0.15">
      <c r="A7" s="209"/>
      <c r="C7" t="s">
        <v>67</v>
      </c>
      <c r="F7" t="s">
        <v>59</v>
      </c>
      <c r="I7" s="211"/>
      <c r="J7" s="212"/>
    </row>
    <row r="8" spans="1:14" x14ac:dyDescent="0.15">
      <c r="A8" s="210" t="s">
        <v>136</v>
      </c>
      <c r="B8" s="213">
        <v>1</v>
      </c>
      <c r="C8" s="224" t="s">
        <v>173</v>
      </c>
      <c r="D8" s="112" t="s">
        <v>148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174</v>
      </c>
      <c r="J8" s="230" t="s">
        <v>166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136</v>
      </c>
      <c r="B9" s="213">
        <v>2</v>
      </c>
      <c r="C9" s="224" t="s">
        <v>161</v>
      </c>
      <c r="D9" s="112" t="s">
        <v>142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142</v>
      </c>
      <c r="J9" s="230" t="s">
        <v>167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4" t="s">
        <v>176</v>
      </c>
      <c r="D10" s="112" t="s">
        <v>175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142</v>
      </c>
      <c r="J10" s="230" t="s">
        <v>168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136</v>
      </c>
      <c r="B11" s="213">
        <v>4</v>
      </c>
      <c r="C11" s="224" t="s">
        <v>162</v>
      </c>
      <c r="D11" s="112" t="s">
        <v>153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142</v>
      </c>
      <c r="J11" s="230" t="s">
        <v>169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136</v>
      </c>
      <c r="B12" s="213">
        <v>5</v>
      </c>
      <c r="C12" s="224" t="s">
        <v>165</v>
      </c>
      <c r="D12" s="112" t="s">
        <v>148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175</v>
      </c>
      <c r="J12" s="230" t="s">
        <v>170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4" t="s">
        <v>169</v>
      </c>
      <c r="D13" s="112" t="s">
        <v>142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174</v>
      </c>
      <c r="J13" s="230" t="s">
        <v>171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137</v>
      </c>
      <c r="B14" s="213">
        <v>7</v>
      </c>
      <c r="C14" s="224" t="s">
        <v>171</v>
      </c>
      <c r="D14" s="112" t="s">
        <v>174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175</v>
      </c>
      <c r="J14" s="230" t="s">
        <v>172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4" t="s">
        <v>164</v>
      </c>
      <c r="D15" s="112" t="s">
        <v>142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84</v>
      </c>
      <c r="J15" s="230" t="s">
        <v>173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4" t="s">
        <v>160</v>
      </c>
      <c r="D16" s="112" t="s">
        <v>163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163</v>
      </c>
      <c r="J16" s="230" t="s">
        <v>160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137</v>
      </c>
      <c r="B17" s="160">
        <v>10</v>
      </c>
      <c r="C17" s="224" t="s">
        <v>149</v>
      </c>
      <c r="D17" s="112" t="s">
        <v>148</v>
      </c>
      <c r="E17" s="158" t="s">
        <v>58</v>
      </c>
      <c r="F17" s="159">
        <f t="shared" si="0"/>
        <v>2</v>
      </c>
      <c r="G17" s="160">
        <f t="shared" si="1"/>
        <v>1</v>
      </c>
      <c r="H17" s="160"/>
      <c r="I17" s="220" t="s">
        <v>153</v>
      </c>
      <c r="J17" s="230" t="s">
        <v>162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4" t="s">
        <v>172</v>
      </c>
      <c r="D18" s="112" t="s">
        <v>175</v>
      </c>
      <c r="E18" s="158" t="s">
        <v>58</v>
      </c>
      <c r="F18" s="159">
        <f t="shared" si="0"/>
        <v>2</v>
      </c>
      <c r="G18" s="160">
        <f t="shared" si="1"/>
        <v>1</v>
      </c>
      <c r="H18" s="160"/>
      <c r="I18" s="220" t="s">
        <v>84</v>
      </c>
      <c r="J18" s="230" t="s">
        <v>165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4" t="s">
        <v>166</v>
      </c>
      <c r="D19" s="112" t="s">
        <v>174</v>
      </c>
      <c r="E19" s="158" t="s">
        <v>58</v>
      </c>
      <c r="F19" s="159">
        <f t="shared" si="0"/>
        <v>2</v>
      </c>
      <c r="G19" s="160">
        <f t="shared" si="1"/>
        <v>1</v>
      </c>
      <c r="H19" s="160"/>
      <c r="I19" s="208" t="s">
        <v>138</v>
      </c>
      <c r="J19" s="230" t="s">
        <v>149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7"/>
    </row>
    <row r="21" spans="1:14" x14ac:dyDescent="0.15">
      <c r="I21" s="114"/>
      <c r="J21" s="7"/>
    </row>
    <row r="23" spans="1:14" x14ac:dyDescent="0.15">
      <c r="D23" t="s">
        <v>95</v>
      </c>
      <c r="F23" t="s">
        <v>96</v>
      </c>
      <c r="J23" t="s">
        <v>97</v>
      </c>
      <c r="M23" t="s">
        <v>95</v>
      </c>
    </row>
    <row r="24" spans="1:14" x14ac:dyDescent="0.15">
      <c r="D24" t="str">
        <f>C14</f>
        <v>大塩SC</v>
      </c>
      <c r="E24" s="71" t="s">
        <v>6</v>
      </c>
      <c r="F24" t="str">
        <f>C8</f>
        <v>西脇FC</v>
      </c>
      <c r="H24" t="str">
        <f>C9</f>
        <v>センアーノ神戸　A</v>
      </c>
      <c r="I24" s="71" t="s">
        <v>12</v>
      </c>
      <c r="J24" t="str">
        <f>C11</f>
        <v>播磨SC</v>
      </c>
      <c r="L24" t="str">
        <f>C12</f>
        <v>滝野SSC</v>
      </c>
      <c r="M24" t="str">
        <f>C17</f>
        <v>旭FCジュニア</v>
      </c>
    </row>
    <row r="25" spans="1:14" x14ac:dyDescent="0.15">
      <c r="D25" t="str">
        <f>C8</f>
        <v>西脇FC</v>
      </c>
      <c r="E25" s="71" t="s">
        <v>5</v>
      </c>
      <c r="F25" t="str">
        <f>C14</f>
        <v>大塩SC</v>
      </c>
      <c r="H25" t="str">
        <f>C15</f>
        <v>センアーノ神戸　　B</v>
      </c>
      <c r="I25" s="71" t="s">
        <v>58</v>
      </c>
      <c r="J25" t="str">
        <f>C17</f>
        <v>旭FCジュニア</v>
      </c>
      <c r="L25" t="str">
        <f>C18</f>
        <v>明石FC</v>
      </c>
      <c r="M25" t="str">
        <f>C11</f>
        <v>播磨SC</v>
      </c>
    </row>
    <row r="26" spans="1:14" x14ac:dyDescent="0.15">
      <c r="D26" t="str">
        <f>C15</f>
        <v>センアーノ神戸　　B</v>
      </c>
      <c r="E26" s="71" t="s">
        <v>6</v>
      </c>
      <c r="F26" t="str">
        <f>C8</f>
        <v>西脇FC</v>
      </c>
      <c r="H26" t="str">
        <f>C10</f>
        <v>REDSTER　FC</v>
      </c>
      <c r="I26" s="71" t="s">
        <v>12</v>
      </c>
      <c r="J26" t="str">
        <f>C11</f>
        <v>播磨SC</v>
      </c>
      <c r="L26" t="str">
        <f>C13</f>
        <v>東舞子SC</v>
      </c>
      <c r="M26" t="str">
        <f>C18</f>
        <v>明石FC</v>
      </c>
    </row>
    <row r="27" spans="1:14" x14ac:dyDescent="0.15">
      <c r="D27" t="str">
        <f>C9</f>
        <v>センアーノ神戸　A</v>
      </c>
      <c r="E27" s="71" t="s">
        <v>5</v>
      </c>
      <c r="F27" t="str">
        <f>C14</f>
        <v>大塩SC</v>
      </c>
      <c r="H27" t="str">
        <f>C16</f>
        <v>コニーリョ中山FC</v>
      </c>
      <c r="I27" s="71" t="s">
        <v>58</v>
      </c>
      <c r="J27" t="str">
        <f>C17</f>
        <v>旭FCジュニア</v>
      </c>
      <c r="L27" t="str">
        <f>C19</f>
        <v>安室SC</v>
      </c>
      <c r="M27" t="str">
        <f>C12</f>
        <v>滝野SSC</v>
      </c>
    </row>
    <row r="28" spans="1:14" x14ac:dyDescent="0.15">
      <c r="B28" s="181" t="s">
        <v>133</v>
      </c>
      <c r="C28" s="181" t="s">
        <v>139</v>
      </c>
      <c r="D28" t="str">
        <f>C16</f>
        <v>コニーリョ中山FC</v>
      </c>
      <c r="E28" s="71" t="s">
        <v>6</v>
      </c>
      <c r="F28" t="str">
        <f>C9</f>
        <v>センアーノ神戸　A</v>
      </c>
      <c r="H28" t="str">
        <f>C10</f>
        <v>REDSTER　FC</v>
      </c>
      <c r="I28" s="71" t="s">
        <v>12</v>
      </c>
      <c r="J28" t="str">
        <f>C12</f>
        <v>滝野SSC</v>
      </c>
      <c r="L28" t="str">
        <f>C13</f>
        <v>東舞子SC</v>
      </c>
      <c r="M28" t="str">
        <f>C19</f>
        <v>安室SC</v>
      </c>
    </row>
    <row r="29" spans="1:14" x14ac:dyDescent="0.15">
      <c r="B29" s="181" t="s">
        <v>134</v>
      </c>
      <c r="C29" s="181" t="s">
        <v>139</v>
      </c>
      <c r="D29" t="str">
        <f>C10</f>
        <v>REDSTER　FC</v>
      </c>
      <c r="E29" s="71" t="s">
        <v>5</v>
      </c>
      <c r="F29" t="str">
        <f>C15</f>
        <v>センアーノ神戸　　B</v>
      </c>
      <c r="H29" t="str">
        <f>C16</f>
        <v>コニーリョ中山FC</v>
      </c>
      <c r="I29" s="71" t="s">
        <v>58</v>
      </c>
      <c r="J29" t="str">
        <f>C18</f>
        <v>明石FC</v>
      </c>
      <c r="L29" t="str">
        <f>C19</f>
        <v>安室SC</v>
      </c>
      <c r="M29" t="str">
        <f>C13</f>
        <v>東舞子SC</v>
      </c>
    </row>
    <row r="30" spans="1:14" x14ac:dyDescent="0.15">
      <c r="B30" s="181" t="s">
        <v>135</v>
      </c>
      <c r="C30" s="181" t="s">
        <v>140</v>
      </c>
    </row>
    <row r="32" spans="1:14" x14ac:dyDescent="0.15">
      <c r="A32" s="183" t="s">
        <v>129</v>
      </c>
      <c r="B32" s="182">
        <v>1</v>
      </c>
      <c r="C32" s="182" t="s">
        <v>140</v>
      </c>
    </row>
    <row r="33" spans="1:3" x14ac:dyDescent="0.15">
      <c r="A33" s="183" t="s">
        <v>129</v>
      </c>
      <c r="B33" s="184">
        <v>2</v>
      </c>
      <c r="C33" s="182" t="s">
        <v>140</v>
      </c>
    </row>
    <row r="34" spans="1:3" x14ac:dyDescent="0.15">
      <c r="A34" s="183" t="s">
        <v>129</v>
      </c>
      <c r="B34" s="184">
        <v>3</v>
      </c>
      <c r="C34" s="182" t="s">
        <v>140</v>
      </c>
    </row>
    <row r="35" spans="1:3" x14ac:dyDescent="0.15">
      <c r="A35" s="185" t="s">
        <v>130</v>
      </c>
      <c r="B35" s="180">
        <v>1</v>
      </c>
      <c r="C35" s="181" t="s">
        <v>140</v>
      </c>
    </row>
    <row r="36" spans="1:3" x14ac:dyDescent="0.15">
      <c r="A36" s="185" t="s">
        <v>130</v>
      </c>
      <c r="B36" s="180">
        <v>2</v>
      </c>
      <c r="C36" s="181" t="s">
        <v>140</v>
      </c>
    </row>
    <row r="37" spans="1:3" x14ac:dyDescent="0.15">
      <c r="A37" s="185" t="s">
        <v>130</v>
      </c>
      <c r="B37" s="180">
        <v>3</v>
      </c>
      <c r="C37" s="181" t="s">
        <v>140</v>
      </c>
    </row>
    <row r="38" spans="1:3" x14ac:dyDescent="0.15">
      <c r="A38" s="183" t="s">
        <v>131</v>
      </c>
      <c r="B38" s="184">
        <v>1</v>
      </c>
      <c r="C38" s="182" t="s">
        <v>140</v>
      </c>
    </row>
    <row r="39" spans="1:3" x14ac:dyDescent="0.15">
      <c r="A39" s="183" t="s">
        <v>131</v>
      </c>
      <c r="B39" s="184">
        <v>2</v>
      </c>
      <c r="C39" s="182" t="s">
        <v>140</v>
      </c>
    </row>
    <row r="40" spans="1:3" x14ac:dyDescent="0.15">
      <c r="A40" s="183" t="s">
        <v>131</v>
      </c>
      <c r="B40" s="184">
        <v>3</v>
      </c>
      <c r="C40" s="182" t="s">
        <v>140</v>
      </c>
    </row>
    <row r="41" spans="1:3" x14ac:dyDescent="0.15">
      <c r="A41" s="185" t="s">
        <v>132</v>
      </c>
      <c r="B41" s="180">
        <v>1</v>
      </c>
      <c r="C41" s="181" t="s">
        <v>140</v>
      </c>
    </row>
    <row r="42" spans="1:3" x14ac:dyDescent="0.15">
      <c r="A42" s="185" t="s">
        <v>132</v>
      </c>
      <c r="B42" s="180">
        <v>2</v>
      </c>
      <c r="C42" s="181" t="s">
        <v>140</v>
      </c>
    </row>
    <row r="43" spans="1:3" x14ac:dyDescent="0.15">
      <c r="A43" s="185" t="s">
        <v>132</v>
      </c>
      <c r="B43" s="180">
        <v>3</v>
      </c>
      <c r="C43" s="181" t="s">
        <v>140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大会要項</vt:lpstr>
      <vt:lpstr>予選ﾘｰｸﾞ・決勝ﾄｰﾅﾒﾝﾄ</vt:lpstr>
      <vt:lpstr>ﾀｲﾑｽｹｼﾞｭｰﾙ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2022-01-05T08:47:58Z</dcterms:modified>
</cp:coreProperties>
</file>